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8035" windowHeight="12345"/>
  </bookViews>
  <sheets>
    <sheet name="结果公示" sheetId="2" r:id="rId1"/>
  </sheets>
  <calcPr calcId="145621"/>
</workbook>
</file>

<file path=xl/calcChain.xml><?xml version="1.0" encoding="utf-8"?>
<calcChain xmlns="http://schemas.openxmlformats.org/spreadsheetml/2006/main">
  <c r="E43" i="2" l="1"/>
  <c r="E42" i="2"/>
  <c r="E50" i="2" l="1"/>
  <c r="E51" i="2"/>
  <c r="E52" i="2"/>
  <c r="E53" i="2"/>
  <c r="E54" i="2"/>
  <c r="E55" i="2"/>
  <c r="E56" i="2"/>
  <c r="E57" i="2"/>
  <c r="E58" i="2"/>
  <c r="E59" i="2"/>
  <c r="E49" i="2"/>
  <c r="E41" i="2"/>
  <c r="E40" i="2"/>
  <c r="E22" i="2"/>
  <c r="E20" i="2"/>
  <c r="E18" i="2"/>
  <c r="E17" i="2"/>
  <c r="E63" i="2" l="1"/>
  <c r="K63" i="2" s="1"/>
  <c r="E62" i="2"/>
  <c r="K62" i="2" s="1"/>
  <c r="E61" i="2"/>
  <c r="K61" i="2" s="1"/>
  <c r="K59" i="2"/>
  <c r="K58" i="2"/>
  <c r="K57" i="2"/>
  <c r="K56" i="2"/>
  <c r="K54" i="2"/>
  <c r="K53" i="2"/>
  <c r="K52" i="2"/>
  <c r="K51" i="2"/>
  <c r="K50" i="2"/>
  <c r="K49" i="2"/>
  <c r="K48" i="2"/>
  <c r="K41" i="2"/>
  <c r="K40" i="2"/>
  <c r="K39" i="2"/>
  <c r="E37" i="2"/>
  <c r="K37" i="2" s="1"/>
  <c r="E36" i="2"/>
  <c r="K36" i="2" s="1"/>
  <c r="E35" i="2"/>
  <c r="K35" i="2" s="1"/>
  <c r="E34" i="2"/>
  <c r="K34" i="2" s="1"/>
  <c r="E33" i="2"/>
  <c r="K33" i="2" s="1"/>
  <c r="E32" i="2"/>
  <c r="K32" i="2" s="1"/>
  <c r="E31" i="2"/>
  <c r="K31" i="2" s="1"/>
  <c r="E30" i="2"/>
  <c r="K30" i="2" s="1"/>
  <c r="E29" i="2"/>
  <c r="K29" i="2" s="1"/>
  <c r="E28" i="2"/>
  <c r="K28" i="2" s="1"/>
  <c r="E27" i="2"/>
  <c r="K27" i="2" s="1"/>
  <c r="K22" i="2"/>
  <c r="K21" i="2"/>
  <c r="K20" i="2"/>
  <c r="K18" i="2"/>
  <c r="K17" i="2"/>
  <c r="K16" i="2"/>
  <c r="E10" i="2" l="1"/>
  <c r="K10" i="2" s="1"/>
  <c r="E11" i="2"/>
  <c r="K11" i="2" s="1"/>
  <c r="E4" i="2" l="1"/>
  <c r="K4" i="2" s="1"/>
  <c r="E7" i="2"/>
  <c r="K7" i="2" s="1"/>
  <c r="E5" i="2"/>
  <c r="K5" i="2" s="1"/>
  <c r="E8" i="2"/>
  <c r="K8" i="2" s="1"/>
  <c r="E12" i="2"/>
  <c r="K12" i="2" s="1"/>
  <c r="E13" i="2"/>
  <c r="K13" i="2" s="1"/>
  <c r="E9" i="2"/>
  <c r="K9" i="2" s="1"/>
  <c r="E14" i="2"/>
  <c r="K14" i="2" s="1"/>
  <c r="E6" i="2"/>
  <c r="K6" i="2" s="1"/>
</calcChain>
</file>

<file path=xl/sharedStrings.xml><?xml version="1.0" encoding="utf-8"?>
<sst xmlns="http://schemas.openxmlformats.org/spreadsheetml/2006/main" count="171" uniqueCount="78">
  <si>
    <t>名次</t>
    <phoneticPr fontId="1" type="noConversion"/>
  </si>
  <si>
    <t>班级</t>
    <phoneticPr fontId="1" type="noConversion"/>
  </si>
  <si>
    <t>姓名</t>
    <phoneticPr fontId="1" type="noConversion"/>
  </si>
  <si>
    <t>绩点</t>
    <phoneticPr fontId="1" type="noConversion"/>
  </si>
  <si>
    <t>绩点得分</t>
    <phoneticPr fontId="1" type="noConversion"/>
  </si>
  <si>
    <t>体育类竞赛（3）</t>
    <phoneticPr fontId="1" type="noConversion"/>
  </si>
  <si>
    <t>积分得分</t>
    <phoneticPr fontId="1" type="noConversion"/>
  </si>
  <si>
    <t>总分</t>
    <phoneticPr fontId="1" type="noConversion"/>
  </si>
  <si>
    <t>评定结果</t>
    <phoneticPr fontId="1" type="noConversion"/>
  </si>
  <si>
    <t>岳冠男</t>
    <phoneticPr fontId="1" type="noConversion"/>
  </si>
  <si>
    <t>熊少杰</t>
    <phoneticPr fontId="1" type="noConversion"/>
  </si>
  <si>
    <t>王欣</t>
    <phoneticPr fontId="1" type="noConversion"/>
  </si>
  <si>
    <t>沈淑怡</t>
    <phoneticPr fontId="1" type="noConversion"/>
  </si>
  <si>
    <t>孟琪</t>
    <phoneticPr fontId="1" type="noConversion"/>
  </si>
  <si>
    <t>史佳佳</t>
    <phoneticPr fontId="1" type="noConversion"/>
  </si>
  <si>
    <t>杨彤</t>
    <phoneticPr fontId="1" type="noConversion"/>
  </si>
  <si>
    <t>张吉祥</t>
    <phoneticPr fontId="1" type="noConversion"/>
  </si>
  <si>
    <t>张雯悦</t>
    <phoneticPr fontId="1" type="noConversion"/>
  </si>
  <si>
    <t>黄文洁</t>
    <phoneticPr fontId="1" type="noConversion"/>
  </si>
  <si>
    <t>胡浩南</t>
    <phoneticPr fontId="1" type="noConversion"/>
  </si>
  <si>
    <t>马冰</t>
    <phoneticPr fontId="1" type="noConversion"/>
  </si>
  <si>
    <t>18体育教育师范1</t>
    <phoneticPr fontId="1" type="noConversion"/>
  </si>
  <si>
    <t>祝愿</t>
    <phoneticPr fontId="1" type="noConversion"/>
  </si>
  <si>
    <t>18体育教育师范2</t>
    <phoneticPr fontId="1" type="noConversion"/>
  </si>
  <si>
    <t>刘雯馨</t>
    <phoneticPr fontId="1" type="noConversion"/>
  </si>
  <si>
    <t>宗盈盈</t>
    <phoneticPr fontId="1" type="noConversion"/>
  </si>
  <si>
    <t>赵福江</t>
    <phoneticPr fontId="1" type="noConversion"/>
  </si>
  <si>
    <t>朱洪雨</t>
    <phoneticPr fontId="1" type="noConversion"/>
  </si>
  <si>
    <t>顾思梦</t>
    <phoneticPr fontId="1" type="noConversion"/>
  </si>
  <si>
    <t>张柔</t>
    <phoneticPr fontId="1" type="noConversion"/>
  </si>
  <si>
    <t>邵文倩</t>
    <phoneticPr fontId="1" type="noConversion"/>
  </si>
  <si>
    <t>刘南</t>
    <phoneticPr fontId="1" type="noConversion"/>
  </si>
  <si>
    <t>董玥茹</t>
    <phoneticPr fontId="1" type="noConversion"/>
  </si>
  <si>
    <t>陈寒丹</t>
    <phoneticPr fontId="1" type="noConversion"/>
  </si>
  <si>
    <t>苏珊珊</t>
    <phoneticPr fontId="1" type="noConversion"/>
  </si>
  <si>
    <t>陈凌云</t>
    <phoneticPr fontId="1" type="noConversion"/>
  </si>
  <si>
    <t>郭萍</t>
    <phoneticPr fontId="1" type="noConversion"/>
  </si>
  <si>
    <t>仝玉</t>
    <phoneticPr fontId="1" type="noConversion"/>
  </si>
  <si>
    <t>任壮</t>
    <phoneticPr fontId="1" type="noConversion"/>
  </si>
  <si>
    <t>段宇晴</t>
    <phoneticPr fontId="1" type="noConversion"/>
  </si>
  <si>
    <t>绩点得分</t>
    <phoneticPr fontId="1" type="noConversion"/>
  </si>
  <si>
    <t>许燚</t>
    <phoneticPr fontId="1" type="noConversion"/>
  </si>
  <si>
    <t>吴丰</t>
    <phoneticPr fontId="1" type="noConversion"/>
  </si>
  <si>
    <t>司凯旋</t>
    <phoneticPr fontId="1" type="noConversion"/>
  </si>
  <si>
    <t>刘玉翠</t>
    <phoneticPr fontId="1" type="noConversion"/>
  </si>
  <si>
    <t>学生干部履历（2）</t>
    <phoneticPr fontId="1" type="noConversion"/>
  </si>
  <si>
    <t>陆国熙</t>
    <phoneticPr fontId="1" type="noConversion"/>
  </si>
  <si>
    <t>朱国颜</t>
    <phoneticPr fontId="1" type="noConversion"/>
  </si>
  <si>
    <t>朱硕硕</t>
    <phoneticPr fontId="1" type="noConversion"/>
  </si>
  <si>
    <t>苏健</t>
    <phoneticPr fontId="1" type="noConversion"/>
  </si>
  <si>
    <t>王重</t>
    <phoneticPr fontId="1" type="noConversion"/>
  </si>
  <si>
    <t>朱纪东</t>
    <phoneticPr fontId="1" type="noConversion"/>
  </si>
  <si>
    <t>黄舒敏</t>
    <phoneticPr fontId="1" type="noConversion"/>
  </si>
  <si>
    <t>胡媛媛</t>
    <phoneticPr fontId="1" type="noConversion"/>
  </si>
  <si>
    <t>周晓怡</t>
    <phoneticPr fontId="1" type="noConversion"/>
  </si>
  <si>
    <t>宗丹</t>
    <phoneticPr fontId="1" type="noConversion"/>
  </si>
  <si>
    <t>晁潮</t>
    <phoneticPr fontId="1" type="noConversion"/>
  </si>
  <si>
    <t>李若冰</t>
    <phoneticPr fontId="1" type="noConversion"/>
  </si>
  <si>
    <t>李洁</t>
    <phoneticPr fontId="1" type="noConversion"/>
  </si>
  <si>
    <t>国家励志奖学金</t>
    <phoneticPr fontId="1" type="noConversion"/>
  </si>
  <si>
    <t>综合表现加分</t>
    <phoneticPr fontId="1" type="noConversion"/>
  </si>
  <si>
    <t>18体育教育师范2</t>
    <phoneticPr fontId="1" type="noConversion"/>
  </si>
  <si>
    <t>18体育教育师范1</t>
    <phoneticPr fontId="1" type="noConversion"/>
  </si>
  <si>
    <r>
      <t>18</t>
    </r>
    <r>
      <rPr>
        <sz val="10.5"/>
        <color theme="1"/>
        <rFont val="宋体"/>
        <family val="3"/>
        <charset val="134"/>
      </rPr>
      <t>体育教育</t>
    </r>
    <r>
      <rPr>
        <sz val="10.5"/>
        <color theme="1"/>
        <rFont val="宋体"/>
        <family val="3"/>
        <charset val="134"/>
        <scheme val="minor"/>
      </rPr>
      <t>转本</t>
    </r>
    <phoneticPr fontId="1" type="noConversion"/>
  </si>
  <si>
    <t>18体育教育师范3（定向）</t>
    <phoneticPr fontId="1" type="noConversion"/>
  </si>
  <si>
    <t>班级</t>
    <phoneticPr fontId="1" type="noConversion"/>
  </si>
  <si>
    <t>19体育教育师范1</t>
    <phoneticPr fontId="1" type="noConversion"/>
  </si>
  <si>
    <t>19体育教育师范2</t>
    <phoneticPr fontId="1" type="noConversion"/>
  </si>
  <si>
    <t>19体育教育师范3（定向）</t>
    <phoneticPr fontId="1" type="noConversion"/>
  </si>
  <si>
    <r>
      <t>20</t>
    </r>
    <r>
      <rPr>
        <sz val="10.5"/>
        <color theme="1"/>
        <rFont val="宋体"/>
        <family val="3"/>
        <charset val="134"/>
        <scheme val="minor"/>
      </rPr>
      <t>体育教育</t>
    </r>
    <r>
      <rPr>
        <sz val="10.5"/>
        <color theme="1"/>
        <rFont val="宋体"/>
        <family val="2"/>
        <scheme val="minor"/>
      </rPr>
      <t>师范</t>
    </r>
    <r>
      <rPr>
        <sz val="10.5"/>
        <color theme="1"/>
        <rFont val="Calibri"/>
        <family val="2"/>
      </rPr>
      <t>2</t>
    </r>
    <phoneticPr fontId="1" type="noConversion"/>
  </si>
  <si>
    <r>
      <t>20</t>
    </r>
    <r>
      <rPr>
        <sz val="10.5"/>
        <color theme="1"/>
        <rFont val="宋体"/>
        <family val="3"/>
        <charset val="134"/>
        <scheme val="minor"/>
      </rPr>
      <t>体育教育</t>
    </r>
    <r>
      <rPr>
        <sz val="10.5"/>
        <color theme="1"/>
        <rFont val="宋体"/>
        <family val="2"/>
        <scheme val="minor"/>
      </rPr>
      <t>师范1</t>
    </r>
    <phoneticPr fontId="1" type="noConversion"/>
  </si>
  <si>
    <t>20体育教育师范3（定向）</t>
    <phoneticPr fontId="1" type="noConversion"/>
  </si>
  <si>
    <t>20体育教育师范4（定向）</t>
    <phoneticPr fontId="1" type="noConversion"/>
  </si>
  <si>
    <t>体育学院2021年国家励志奖学金评定结果公示</t>
    <phoneticPr fontId="1" type="noConversion"/>
  </si>
  <si>
    <t>学术科研（2）</t>
    <phoneticPr fontId="1" type="noConversion"/>
  </si>
  <si>
    <t>社会公益表现（3）</t>
    <phoneticPr fontId="1" type="noConversion"/>
  </si>
  <si>
    <t>朱雅茹</t>
    <phoneticPr fontId="1" type="noConversion"/>
  </si>
  <si>
    <t>范俊凯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</si>
</sst>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;[Red]0.0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Calibri"/>
      <family val="2"/>
    </font>
    <font>
      <sz val="10.5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>
      <alignment vertical="center"/>
    </xf>
    <xf numFmtId="176" fontId="6" fillId="0" borderId="1" xfId="0" applyNumberFormat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Font="1" applyBorder="1">
      <alignment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tabSelected="1" workbookViewId="0">
      <selection activeCell="O21" sqref="O21"/>
    </sheetView>
  </sheetViews>
  <sheetFormatPr defaultRowHeight="13.5" x14ac:dyDescent="0.15"/>
  <cols>
    <col min="1" max="1" width="7" customWidth="1"/>
    <col min="2" max="2" width="21.25" style="20" customWidth="1"/>
    <col min="4" max="4" width="8" customWidth="1"/>
    <col min="5" max="5" width="9" style="1"/>
    <col min="6" max="6" width="8.625" customWidth="1"/>
    <col min="7" max="7" width="9.625" customWidth="1"/>
    <col min="9" max="9" width="10.25" customWidth="1"/>
    <col min="12" max="12" width="16.75" customWidth="1"/>
  </cols>
  <sheetData>
    <row r="1" spans="1:12" ht="35.25" customHeight="1" x14ac:dyDescent="0.15">
      <c r="A1" s="25" t="s">
        <v>73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ht="25.5" customHeight="1" x14ac:dyDescent="0.15">
      <c r="A2" s="22" t="s">
        <v>0</v>
      </c>
      <c r="B2" s="22" t="s">
        <v>1</v>
      </c>
      <c r="C2" s="22" t="s">
        <v>2</v>
      </c>
      <c r="D2" s="22" t="s">
        <v>3</v>
      </c>
      <c r="E2" s="24" t="s">
        <v>40</v>
      </c>
      <c r="F2" s="23" t="s">
        <v>60</v>
      </c>
      <c r="G2" s="23"/>
      <c r="H2" s="23"/>
      <c r="I2" s="23"/>
      <c r="J2" s="23"/>
      <c r="K2" s="22" t="s">
        <v>7</v>
      </c>
      <c r="L2" s="22" t="s">
        <v>8</v>
      </c>
    </row>
    <row r="3" spans="1:12" ht="35.25" customHeight="1" x14ac:dyDescent="0.15">
      <c r="A3" s="22"/>
      <c r="B3" s="22"/>
      <c r="C3" s="22"/>
      <c r="D3" s="22"/>
      <c r="E3" s="24"/>
      <c r="F3" s="2" t="s">
        <v>5</v>
      </c>
      <c r="G3" s="2" t="s">
        <v>45</v>
      </c>
      <c r="H3" s="2" t="s">
        <v>74</v>
      </c>
      <c r="I3" s="2" t="s">
        <v>75</v>
      </c>
      <c r="J3" s="2" t="s">
        <v>6</v>
      </c>
      <c r="K3" s="22"/>
      <c r="L3" s="22"/>
    </row>
    <row r="4" spans="1:12" x14ac:dyDescent="0.15">
      <c r="A4" s="3">
        <v>1</v>
      </c>
      <c r="B4" s="21" t="s">
        <v>23</v>
      </c>
      <c r="C4" s="4" t="s">
        <v>16</v>
      </c>
      <c r="D4" s="4">
        <v>4.18</v>
      </c>
      <c r="E4" s="5">
        <f t="shared" ref="E4:E14" si="0">D4/4.19*90</f>
        <v>89.7852028639618</v>
      </c>
      <c r="F4" s="4">
        <v>3</v>
      </c>
      <c r="G4" s="4">
        <v>0.9</v>
      </c>
      <c r="H4" s="4">
        <v>1.5</v>
      </c>
      <c r="I4" s="4">
        <v>0.3</v>
      </c>
      <c r="J4" s="4">
        <v>5.7</v>
      </c>
      <c r="K4" s="5">
        <f t="shared" ref="K4:K14" si="1">E4+J4</f>
        <v>95.485202863961803</v>
      </c>
      <c r="L4" s="3" t="s">
        <v>59</v>
      </c>
    </row>
    <row r="5" spans="1:12" x14ac:dyDescent="0.15">
      <c r="A5" s="3">
        <v>2</v>
      </c>
      <c r="B5" s="21" t="s">
        <v>23</v>
      </c>
      <c r="C5" s="4" t="s">
        <v>17</v>
      </c>
      <c r="D5" s="4">
        <v>4.16</v>
      </c>
      <c r="E5" s="5">
        <f t="shared" si="0"/>
        <v>89.355608591885442</v>
      </c>
      <c r="F5" s="4"/>
      <c r="G5" s="4">
        <v>1.4</v>
      </c>
      <c r="H5" s="4">
        <v>1.2</v>
      </c>
      <c r="I5" s="4">
        <v>0.7</v>
      </c>
      <c r="J5" s="4">
        <v>3.3</v>
      </c>
      <c r="K5" s="5">
        <f t="shared" si="1"/>
        <v>92.655608591885439</v>
      </c>
      <c r="L5" s="3" t="s">
        <v>59</v>
      </c>
    </row>
    <row r="6" spans="1:12" x14ac:dyDescent="0.15">
      <c r="A6" s="3">
        <v>3</v>
      </c>
      <c r="B6" s="21" t="s">
        <v>21</v>
      </c>
      <c r="C6" s="4" t="s">
        <v>18</v>
      </c>
      <c r="D6" s="4">
        <v>4.1900000000000004</v>
      </c>
      <c r="E6" s="5">
        <f t="shared" si="0"/>
        <v>90</v>
      </c>
      <c r="F6" s="4">
        <v>0.5</v>
      </c>
      <c r="G6" s="4">
        <v>0.5</v>
      </c>
      <c r="H6" s="4"/>
      <c r="I6" s="4"/>
      <c r="J6" s="4">
        <v>1</v>
      </c>
      <c r="K6" s="5">
        <f t="shared" si="1"/>
        <v>91</v>
      </c>
      <c r="L6" s="3" t="s">
        <v>59</v>
      </c>
    </row>
    <row r="7" spans="1:12" x14ac:dyDescent="0.15">
      <c r="A7" s="3">
        <v>4</v>
      </c>
      <c r="B7" s="21" t="s">
        <v>21</v>
      </c>
      <c r="C7" s="4" t="s">
        <v>22</v>
      </c>
      <c r="D7" s="4">
        <v>4.17</v>
      </c>
      <c r="E7" s="5">
        <f t="shared" si="0"/>
        <v>89.570405727923614</v>
      </c>
      <c r="F7" s="4"/>
      <c r="G7" s="4"/>
      <c r="H7" s="4"/>
      <c r="I7" s="4">
        <v>0.8</v>
      </c>
      <c r="J7" s="4">
        <v>0.8</v>
      </c>
      <c r="K7" s="5">
        <f t="shared" si="1"/>
        <v>90.370405727923611</v>
      </c>
      <c r="L7" s="3" t="s">
        <v>59</v>
      </c>
    </row>
    <row r="8" spans="1:12" x14ac:dyDescent="0.15">
      <c r="A8" s="3">
        <v>5</v>
      </c>
      <c r="B8" s="21" t="s">
        <v>61</v>
      </c>
      <c r="C8" s="4" t="s">
        <v>24</v>
      </c>
      <c r="D8" s="4">
        <v>4.12</v>
      </c>
      <c r="E8" s="5">
        <f t="shared" si="0"/>
        <v>88.496420047732698</v>
      </c>
      <c r="F8" s="4">
        <v>1.5</v>
      </c>
      <c r="G8" s="4"/>
      <c r="H8" s="4"/>
      <c r="I8" s="4"/>
      <c r="J8" s="4">
        <v>1.5</v>
      </c>
      <c r="K8" s="5">
        <f t="shared" si="1"/>
        <v>89.996420047732698</v>
      </c>
      <c r="L8" s="3" t="s">
        <v>59</v>
      </c>
    </row>
    <row r="9" spans="1:12" x14ac:dyDescent="0.15">
      <c r="A9" s="3">
        <v>6</v>
      </c>
      <c r="B9" s="21" t="s">
        <v>62</v>
      </c>
      <c r="C9" s="4" t="s">
        <v>20</v>
      </c>
      <c r="D9" s="4">
        <v>4.07</v>
      </c>
      <c r="E9" s="5">
        <f t="shared" si="0"/>
        <v>87.422434367541769</v>
      </c>
      <c r="F9" s="4">
        <v>2</v>
      </c>
      <c r="G9" s="4">
        <v>0.2</v>
      </c>
      <c r="H9" s="4"/>
      <c r="I9" s="4"/>
      <c r="J9" s="4">
        <v>2.2000000000000002</v>
      </c>
      <c r="K9" s="5">
        <f t="shared" si="1"/>
        <v>89.622434367541771</v>
      </c>
      <c r="L9" s="3" t="s">
        <v>59</v>
      </c>
    </row>
    <row r="10" spans="1:12" x14ac:dyDescent="0.15">
      <c r="A10" s="3">
        <v>7</v>
      </c>
      <c r="B10" s="21" t="s">
        <v>62</v>
      </c>
      <c r="C10" s="6" t="s">
        <v>53</v>
      </c>
      <c r="D10" s="6">
        <v>4.0199999999999996</v>
      </c>
      <c r="E10" s="5">
        <f t="shared" si="0"/>
        <v>86.348448687350825</v>
      </c>
      <c r="F10" s="6">
        <v>3</v>
      </c>
      <c r="G10" s="6">
        <v>0.2</v>
      </c>
      <c r="H10" s="6"/>
      <c r="I10" s="6"/>
      <c r="J10" s="6">
        <v>3.2</v>
      </c>
      <c r="K10" s="5">
        <f t="shared" si="1"/>
        <v>89.548448687350827</v>
      </c>
      <c r="L10" s="3" t="s">
        <v>59</v>
      </c>
    </row>
    <row r="11" spans="1:12" x14ac:dyDescent="0.15">
      <c r="A11" s="3">
        <v>8</v>
      </c>
      <c r="B11" s="21" t="s">
        <v>62</v>
      </c>
      <c r="C11" s="6" t="s">
        <v>52</v>
      </c>
      <c r="D11" s="6">
        <v>4.1100000000000003</v>
      </c>
      <c r="E11" s="5">
        <f t="shared" si="0"/>
        <v>88.281622911694498</v>
      </c>
      <c r="F11" s="6"/>
      <c r="G11" s="6"/>
      <c r="H11" s="6"/>
      <c r="I11" s="6"/>
      <c r="J11" s="6"/>
      <c r="K11" s="5">
        <f t="shared" si="1"/>
        <v>88.281622911694498</v>
      </c>
      <c r="L11" s="16" t="s">
        <v>59</v>
      </c>
    </row>
    <row r="12" spans="1:12" x14ac:dyDescent="0.15">
      <c r="A12" s="3">
        <v>9</v>
      </c>
      <c r="B12" s="21" t="s">
        <v>62</v>
      </c>
      <c r="C12" s="4" t="s">
        <v>26</v>
      </c>
      <c r="D12" s="4">
        <v>4.09</v>
      </c>
      <c r="E12" s="5">
        <f t="shared" si="0"/>
        <v>87.852028639618126</v>
      </c>
      <c r="F12" s="4"/>
      <c r="G12" s="4">
        <v>0.2</v>
      </c>
      <c r="H12" s="4"/>
      <c r="I12" s="4"/>
      <c r="J12" s="4">
        <v>0.2</v>
      </c>
      <c r="K12" s="5">
        <f t="shared" si="1"/>
        <v>88.052028639618129</v>
      </c>
      <c r="L12" s="3"/>
    </row>
    <row r="13" spans="1:12" x14ac:dyDescent="0.15">
      <c r="A13" s="3">
        <v>10</v>
      </c>
      <c r="B13" s="21" t="s">
        <v>21</v>
      </c>
      <c r="C13" s="4" t="s">
        <v>19</v>
      </c>
      <c r="D13" s="4">
        <v>4.08</v>
      </c>
      <c r="E13" s="5">
        <f t="shared" si="0"/>
        <v>87.63723150357994</v>
      </c>
      <c r="F13" s="4"/>
      <c r="G13" s="4"/>
      <c r="H13" s="4"/>
      <c r="I13" s="4"/>
      <c r="J13" s="4"/>
      <c r="K13" s="5">
        <f t="shared" si="1"/>
        <v>87.63723150357994</v>
      </c>
      <c r="L13" s="3"/>
    </row>
    <row r="14" spans="1:12" x14ac:dyDescent="0.15">
      <c r="A14" s="3">
        <v>11</v>
      </c>
      <c r="B14" s="21" t="s">
        <v>61</v>
      </c>
      <c r="C14" s="4" t="s">
        <v>25</v>
      </c>
      <c r="D14" s="4">
        <v>4.07</v>
      </c>
      <c r="E14" s="5">
        <f t="shared" si="0"/>
        <v>87.422434367541769</v>
      </c>
      <c r="F14" s="4"/>
      <c r="G14" s="4"/>
      <c r="H14" s="4"/>
      <c r="I14" s="4"/>
      <c r="J14" s="4"/>
      <c r="K14" s="5">
        <f t="shared" si="1"/>
        <v>87.422434367541769</v>
      </c>
      <c r="L14" s="3"/>
    </row>
    <row r="15" spans="1:12" x14ac:dyDescent="0.15">
      <c r="A15" s="7"/>
      <c r="B15" s="21"/>
      <c r="C15" s="8"/>
      <c r="D15" s="8"/>
      <c r="E15" s="9"/>
      <c r="F15" s="8"/>
      <c r="G15" s="8"/>
      <c r="H15" s="8"/>
      <c r="I15" s="8"/>
      <c r="J15" s="8"/>
      <c r="K15" s="8"/>
      <c r="L15" s="3"/>
    </row>
    <row r="16" spans="1:12" x14ac:dyDescent="0.15">
      <c r="A16" s="3">
        <v>1</v>
      </c>
      <c r="B16" s="21" t="s">
        <v>63</v>
      </c>
      <c r="C16" s="4" t="s">
        <v>37</v>
      </c>
      <c r="D16" s="4">
        <v>4.18</v>
      </c>
      <c r="E16" s="5">
        <v>90</v>
      </c>
      <c r="F16" s="4">
        <v>1.5</v>
      </c>
      <c r="G16" s="4">
        <v>0.2</v>
      </c>
      <c r="H16" s="4"/>
      <c r="I16" s="4">
        <v>0.3</v>
      </c>
      <c r="J16" s="4">
        <v>2</v>
      </c>
      <c r="K16" s="5">
        <f t="shared" ref="K16:K18" si="2">E16+J16</f>
        <v>92</v>
      </c>
      <c r="L16" s="3" t="s">
        <v>59</v>
      </c>
    </row>
    <row r="17" spans="1:12" x14ac:dyDescent="0.15">
      <c r="A17" s="3">
        <v>2</v>
      </c>
      <c r="B17" s="21" t="s">
        <v>63</v>
      </c>
      <c r="C17" s="4" t="s">
        <v>39</v>
      </c>
      <c r="D17" s="4">
        <v>3.94</v>
      </c>
      <c r="E17" s="5">
        <f>D17/4.18*90</f>
        <v>84.832535885167474</v>
      </c>
      <c r="F17" s="4">
        <v>1.5</v>
      </c>
      <c r="G17" s="4">
        <v>0.7</v>
      </c>
      <c r="H17" s="4">
        <v>1</v>
      </c>
      <c r="I17" s="4">
        <v>0.3</v>
      </c>
      <c r="J17" s="4">
        <v>3.5</v>
      </c>
      <c r="K17" s="5">
        <f t="shared" si="2"/>
        <v>88.332535885167474</v>
      </c>
      <c r="L17" s="3" t="s">
        <v>59</v>
      </c>
    </row>
    <row r="18" spans="1:12" x14ac:dyDescent="0.15">
      <c r="A18" s="3">
        <v>3</v>
      </c>
      <c r="B18" s="21" t="s">
        <v>63</v>
      </c>
      <c r="C18" s="3" t="s">
        <v>38</v>
      </c>
      <c r="D18" s="3">
        <v>3.98</v>
      </c>
      <c r="E18" s="10">
        <f>D18/4.18*90</f>
        <v>85.693779904306226</v>
      </c>
      <c r="F18" s="3"/>
      <c r="G18" s="3">
        <v>0.2</v>
      </c>
      <c r="H18" s="3"/>
      <c r="I18" s="3"/>
      <c r="J18" s="3">
        <v>0.2</v>
      </c>
      <c r="K18" s="10">
        <f t="shared" si="2"/>
        <v>85.893779904306228</v>
      </c>
      <c r="L18" s="3" t="s">
        <v>59</v>
      </c>
    </row>
    <row r="19" spans="1:12" x14ac:dyDescent="0.15">
      <c r="A19" s="7"/>
      <c r="B19" s="21"/>
      <c r="C19" s="7"/>
      <c r="D19" s="7"/>
      <c r="E19" s="11"/>
      <c r="F19" s="7"/>
      <c r="G19" s="7"/>
      <c r="H19" s="7"/>
      <c r="I19" s="7"/>
      <c r="J19" s="7"/>
      <c r="K19" s="7"/>
      <c r="L19" s="3"/>
    </row>
    <row r="20" spans="1:12" ht="27" x14ac:dyDescent="0.15">
      <c r="A20" s="3">
        <v>1</v>
      </c>
      <c r="B20" s="21" t="s">
        <v>64</v>
      </c>
      <c r="C20" s="3" t="s">
        <v>9</v>
      </c>
      <c r="D20" s="3">
        <v>4.0199999999999996</v>
      </c>
      <c r="E20" s="10">
        <f>D20/4.05*90</f>
        <v>89.333333333333329</v>
      </c>
      <c r="F20" s="3"/>
      <c r="G20" s="3">
        <v>0.7</v>
      </c>
      <c r="H20" s="3"/>
      <c r="I20" s="3">
        <v>0.2</v>
      </c>
      <c r="J20" s="3">
        <v>0.9</v>
      </c>
      <c r="K20" s="10">
        <f t="shared" ref="K20:K22" si="3">E20+J20</f>
        <v>90.233333333333334</v>
      </c>
      <c r="L20" s="3" t="s">
        <v>59</v>
      </c>
    </row>
    <row r="21" spans="1:12" ht="27" x14ac:dyDescent="0.15">
      <c r="A21" s="3">
        <v>2</v>
      </c>
      <c r="B21" s="21" t="s">
        <v>64</v>
      </c>
      <c r="C21" s="3" t="s">
        <v>10</v>
      </c>
      <c r="D21" s="3">
        <v>4.05</v>
      </c>
      <c r="E21" s="10">
        <v>90</v>
      </c>
      <c r="F21" s="3"/>
      <c r="G21" s="3">
        <v>0.2</v>
      </c>
      <c r="H21" s="3"/>
      <c r="I21" s="3"/>
      <c r="J21" s="3">
        <v>0.2</v>
      </c>
      <c r="K21" s="10">
        <f t="shared" si="3"/>
        <v>90.2</v>
      </c>
      <c r="L21" s="3" t="s">
        <v>59</v>
      </c>
    </row>
    <row r="22" spans="1:12" ht="27" x14ac:dyDescent="0.15">
      <c r="A22" s="3">
        <v>3</v>
      </c>
      <c r="B22" s="21" t="s">
        <v>64</v>
      </c>
      <c r="C22" s="3" t="s">
        <v>11</v>
      </c>
      <c r="D22" s="3">
        <v>4</v>
      </c>
      <c r="E22" s="10">
        <f>D22/4.05*90</f>
        <v>88.8888888888889</v>
      </c>
      <c r="F22" s="3"/>
      <c r="G22" s="3"/>
      <c r="H22" s="3"/>
      <c r="I22" s="3"/>
      <c r="J22" s="3"/>
      <c r="K22" s="10">
        <f t="shared" si="3"/>
        <v>88.8888888888889</v>
      </c>
      <c r="L22" s="3" t="s">
        <v>59</v>
      </c>
    </row>
    <row r="23" spans="1:12" x14ac:dyDescent="0.15">
      <c r="B23" s="30"/>
    </row>
    <row r="24" spans="1:12" x14ac:dyDescent="0.15">
      <c r="B24" s="30"/>
    </row>
    <row r="25" spans="1:12" ht="19.5" customHeight="1" x14ac:dyDescent="0.15">
      <c r="A25" s="22" t="s">
        <v>0</v>
      </c>
      <c r="B25" s="22" t="s">
        <v>65</v>
      </c>
      <c r="C25" s="22" t="s">
        <v>2</v>
      </c>
      <c r="D25" s="22" t="s">
        <v>3</v>
      </c>
      <c r="E25" s="24" t="s">
        <v>4</v>
      </c>
      <c r="F25" s="23" t="s">
        <v>60</v>
      </c>
      <c r="G25" s="23"/>
      <c r="H25" s="23"/>
      <c r="I25" s="23"/>
      <c r="J25" s="23"/>
      <c r="K25" s="22" t="s">
        <v>7</v>
      </c>
      <c r="L25" s="22" t="s">
        <v>8</v>
      </c>
    </row>
    <row r="26" spans="1:12" ht="27" x14ac:dyDescent="0.15">
      <c r="A26" s="22"/>
      <c r="B26" s="22"/>
      <c r="C26" s="22"/>
      <c r="D26" s="22"/>
      <c r="E26" s="24"/>
      <c r="F26" s="2" t="s">
        <v>5</v>
      </c>
      <c r="G26" s="2" t="s">
        <v>45</v>
      </c>
      <c r="H26" s="2" t="s">
        <v>74</v>
      </c>
      <c r="I26" s="2" t="s">
        <v>75</v>
      </c>
      <c r="J26" s="2" t="s">
        <v>6</v>
      </c>
      <c r="K26" s="22"/>
      <c r="L26" s="22"/>
    </row>
    <row r="27" spans="1:12" x14ac:dyDescent="0.15">
      <c r="A27" s="4">
        <v>1</v>
      </c>
      <c r="B27" s="21" t="s">
        <v>66</v>
      </c>
      <c r="C27" s="4" t="s">
        <v>28</v>
      </c>
      <c r="D27" s="4">
        <v>4.2300000000000004</v>
      </c>
      <c r="E27" s="13">
        <f t="shared" ref="E27:E37" si="4">D27/4.23*90</f>
        <v>90</v>
      </c>
      <c r="F27" s="4">
        <v>2</v>
      </c>
      <c r="G27" s="4">
        <v>0.2</v>
      </c>
      <c r="H27" s="4"/>
      <c r="I27" s="4">
        <v>0.6</v>
      </c>
      <c r="J27" s="4">
        <v>2.8</v>
      </c>
      <c r="K27" s="13">
        <f t="shared" ref="K27:K37" si="5">E27+J27</f>
        <v>92.8</v>
      </c>
      <c r="L27" s="4" t="s">
        <v>59</v>
      </c>
    </row>
    <row r="28" spans="1:12" x14ac:dyDescent="0.15">
      <c r="A28" s="4">
        <v>2</v>
      </c>
      <c r="B28" s="21" t="s">
        <v>67</v>
      </c>
      <c r="C28" s="4" t="s">
        <v>14</v>
      </c>
      <c r="D28" s="4">
        <v>4.17</v>
      </c>
      <c r="E28" s="13">
        <f t="shared" si="4"/>
        <v>88.723404255319139</v>
      </c>
      <c r="F28" s="4">
        <v>1.5</v>
      </c>
      <c r="G28" s="4">
        <v>0.2</v>
      </c>
      <c r="H28" s="4"/>
      <c r="I28" s="4">
        <v>0.7</v>
      </c>
      <c r="J28" s="4">
        <v>2.4</v>
      </c>
      <c r="K28" s="13">
        <f t="shared" si="5"/>
        <v>91.123404255319144</v>
      </c>
      <c r="L28" s="4" t="s">
        <v>59</v>
      </c>
    </row>
    <row r="29" spans="1:12" x14ac:dyDescent="0.15">
      <c r="A29" s="4">
        <v>3</v>
      </c>
      <c r="B29" s="21" t="s">
        <v>67</v>
      </c>
      <c r="C29" s="4" t="s">
        <v>34</v>
      </c>
      <c r="D29" s="4">
        <v>4.07</v>
      </c>
      <c r="E29" s="13">
        <f t="shared" si="4"/>
        <v>86.595744680851055</v>
      </c>
      <c r="F29" s="4">
        <v>1.5</v>
      </c>
      <c r="G29" s="4">
        <v>0.2</v>
      </c>
      <c r="H29" s="4"/>
      <c r="I29" s="4">
        <v>0.7</v>
      </c>
      <c r="J29" s="4">
        <v>2.4</v>
      </c>
      <c r="K29" s="13">
        <f t="shared" si="5"/>
        <v>88.995744680851061</v>
      </c>
      <c r="L29" s="4" t="s">
        <v>59</v>
      </c>
    </row>
    <row r="30" spans="1:12" x14ac:dyDescent="0.15">
      <c r="A30" s="4">
        <v>4</v>
      </c>
      <c r="B30" s="21" t="s">
        <v>67</v>
      </c>
      <c r="C30" s="4" t="s">
        <v>15</v>
      </c>
      <c r="D30" s="4">
        <v>4.04</v>
      </c>
      <c r="E30" s="13">
        <f t="shared" si="4"/>
        <v>85.957446808510639</v>
      </c>
      <c r="F30" s="4"/>
      <c r="G30" s="4">
        <v>0.7</v>
      </c>
      <c r="H30" s="4"/>
      <c r="I30" s="4">
        <v>0.6</v>
      </c>
      <c r="J30" s="4">
        <v>1.3</v>
      </c>
      <c r="K30" s="13">
        <f t="shared" si="5"/>
        <v>87.257446808510636</v>
      </c>
      <c r="L30" s="4" t="s">
        <v>59</v>
      </c>
    </row>
    <row r="31" spans="1:12" x14ac:dyDescent="0.15">
      <c r="A31" s="4">
        <v>5</v>
      </c>
      <c r="B31" s="21" t="s">
        <v>66</v>
      </c>
      <c r="C31" s="4" t="s">
        <v>32</v>
      </c>
      <c r="D31" s="4">
        <v>3.85</v>
      </c>
      <c r="E31" s="13">
        <f t="shared" si="4"/>
        <v>81.914893617021278</v>
      </c>
      <c r="F31" s="4">
        <v>3</v>
      </c>
      <c r="G31" s="4"/>
      <c r="H31" s="4"/>
      <c r="I31" s="4">
        <v>0.3</v>
      </c>
      <c r="J31" s="4">
        <v>3.3</v>
      </c>
      <c r="K31" s="13">
        <f t="shared" si="5"/>
        <v>85.214893617021275</v>
      </c>
      <c r="L31" s="4" t="s">
        <v>59</v>
      </c>
    </row>
    <row r="32" spans="1:12" x14ac:dyDescent="0.15">
      <c r="A32" s="4">
        <v>6</v>
      </c>
      <c r="B32" s="21" t="s">
        <v>66</v>
      </c>
      <c r="C32" s="4" t="s">
        <v>33</v>
      </c>
      <c r="D32" s="4">
        <v>3.77</v>
      </c>
      <c r="E32" s="13">
        <f t="shared" si="4"/>
        <v>80.212765957446805</v>
      </c>
      <c r="F32" s="4">
        <v>3</v>
      </c>
      <c r="G32" s="4">
        <v>0.7</v>
      </c>
      <c r="H32" s="4"/>
      <c r="I32" s="4"/>
      <c r="J32" s="4">
        <v>3.7</v>
      </c>
      <c r="K32" s="13">
        <f t="shared" si="5"/>
        <v>83.912765957446808</v>
      </c>
      <c r="L32" s="4" t="s">
        <v>59</v>
      </c>
    </row>
    <row r="33" spans="1:12" x14ac:dyDescent="0.15">
      <c r="A33" s="4">
        <v>7</v>
      </c>
      <c r="B33" s="21" t="s">
        <v>67</v>
      </c>
      <c r="C33" s="4" t="s">
        <v>13</v>
      </c>
      <c r="D33" s="4">
        <v>3.87</v>
      </c>
      <c r="E33" s="13">
        <f t="shared" si="4"/>
        <v>82.340425531914889</v>
      </c>
      <c r="F33" s="4"/>
      <c r="G33" s="4">
        <v>0.2</v>
      </c>
      <c r="H33" s="4"/>
      <c r="I33" s="4">
        <v>0.2</v>
      </c>
      <c r="J33" s="4">
        <v>0.4</v>
      </c>
      <c r="K33" s="13">
        <f t="shared" si="5"/>
        <v>82.740425531914894</v>
      </c>
      <c r="L33" s="4"/>
    </row>
    <row r="34" spans="1:12" x14ac:dyDescent="0.15">
      <c r="A34" s="4">
        <v>8</v>
      </c>
      <c r="B34" s="21" t="s">
        <v>66</v>
      </c>
      <c r="C34" s="4" t="s">
        <v>29</v>
      </c>
      <c r="D34" s="4">
        <v>3.79</v>
      </c>
      <c r="E34" s="13">
        <f t="shared" si="4"/>
        <v>80.638297872340416</v>
      </c>
      <c r="F34" s="4">
        <v>0.5</v>
      </c>
      <c r="G34" s="4">
        <v>0.7</v>
      </c>
      <c r="H34" s="4"/>
      <c r="I34" s="4"/>
      <c r="J34" s="4">
        <v>1.2</v>
      </c>
      <c r="K34" s="13">
        <f t="shared" si="5"/>
        <v>81.838297872340419</v>
      </c>
      <c r="L34" s="4"/>
    </row>
    <row r="35" spans="1:12" x14ac:dyDescent="0.15">
      <c r="A35" s="4">
        <v>9</v>
      </c>
      <c r="B35" s="21" t="s">
        <v>66</v>
      </c>
      <c r="C35" s="4" t="s">
        <v>30</v>
      </c>
      <c r="D35" s="4">
        <v>3.79</v>
      </c>
      <c r="E35" s="13">
        <f t="shared" si="4"/>
        <v>80.638297872340416</v>
      </c>
      <c r="F35" s="4">
        <v>0.5</v>
      </c>
      <c r="G35" s="4">
        <v>0.2</v>
      </c>
      <c r="H35" s="4"/>
      <c r="I35" s="4">
        <v>0.3</v>
      </c>
      <c r="J35" s="4">
        <v>1</v>
      </c>
      <c r="K35" s="13">
        <f t="shared" si="5"/>
        <v>81.638297872340416</v>
      </c>
      <c r="L35" s="4"/>
    </row>
    <row r="36" spans="1:12" x14ac:dyDescent="0.15">
      <c r="A36" s="4">
        <v>10</v>
      </c>
      <c r="B36" s="21" t="s">
        <v>67</v>
      </c>
      <c r="C36" s="4" t="s">
        <v>12</v>
      </c>
      <c r="D36" s="4">
        <v>3.77</v>
      </c>
      <c r="E36" s="13">
        <f t="shared" si="4"/>
        <v>80.212765957446805</v>
      </c>
      <c r="F36" s="4"/>
      <c r="G36" s="4">
        <v>0.7</v>
      </c>
      <c r="H36" s="4"/>
      <c r="I36" s="4">
        <v>0.2</v>
      </c>
      <c r="J36" s="4">
        <v>0.9</v>
      </c>
      <c r="K36" s="13">
        <f t="shared" si="5"/>
        <v>81.112765957446811</v>
      </c>
      <c r="L36" s="4"/>
    </row>
    <row r="37" spans="1:12" x14ac:dyDescent="0.15">
      <c r="A37" s="4">
        <v>11</v>
      </c>
      <c r="B37" s="21" t="s">
        <v>66</v>
      </c>
      <c r="C37" s="4" t="s">
        <v>31</v>
      </c>
      <c r="D37" s="4">
        <v>3.79</v>
      </c>
      <c r="E37" s="13">
        <f t="shared" si="4"/>
        <v>80.638297872340416</v>
      </c>
      <c r="F37" s="4"/>
      <c r="G37" s="4"/>
      <c r="H37" s="4"/>
      <c r="I37" s="4">
        <v>0.2</v>
      </c>
      <c r="J37" s="4">
        <v>0.2</v>
      </c>
      <c r="K37" s="13">
        <f t="shared" si="5"/>
        <v>80.838297872340419</v>
      </c>
      <c r="L37" s="4"/>
    </row>
    <row r="38" spans="1:12" x14ac:dyDescent="0.15">
      <c r="A38" s="7"/>
      <c r="B38" s="21"/>
      <c r="C38" s="16"/>
      <c r="D38" s="7"/>
      <c r="E38" s="11"/>
      <c r="F38" s="7"/>
      <c r="G38" s="7"/>
      <c r="H38" s="7"/>
      <c r="I38" s="7"/>
      <c r="J38" s="7"/>
      <c r="K38" s="7"/>
      <c r="L38" s="3"/>
    </row>
    <row r="39" spans="1:12" ht="27" x14ac:dyDescent="0.15">
      <c r="A39" s="4">
        <v>1</v>
      </c>
      <c r="B39" s="21" t="s">
        <v>68</v>
      </c>
      <c r="C39" s="4" t="s">
        <v>54</v>
      </c>
      <c r="D39" s="4">
        <v>4.0199999999999996</v>
      </c>
      <c r="E39" s="13">
        <v>90</v>
      </c>
      <c r="F39" s="4">
        <v>0.5</v>
      </c>
      <c r="G39" s="4">
        <v>0.7</v>
      </c>
      <c r="H39" s="4">
        <v>2</v>
      </c>
      <c r="I39" s="4">
        <v>1.3</v>
      </c>
      <c r="J39" s="4">
        <v>4.5</v>
      </c>
      <c r="K39" s="13">
        <f t="shared" ref="K39:K41" si="6">E39+J39</f>
        <v>94.5</v>
      </c>
      <c r="L39" s="17" t="s">
        <v>59</v>
      </c>
    </row>
    <row r="40" spans="1:12" ht="27" x14ac:dyDescent="0.15">
      <c r="A40" s="4">
        <v>2</v>
      </c>
      <c r="B40" s="21" t="s">
        <v>68</v>
      </c>
      <c r="C40" s="4" t="s">
        <v>55</v>
      </c>
      <c r="D40" s="4">
        <v>3.89</v>
      </c>
      <c r="E40" s="13">
        <f>D40/4.02*90</f>
        <v>87.089552238805979</v>
      </c>
      <c r="F40" s="4"/>
      <c r="G40" s="4"/>
      <c r="H40" s="4"/>
      <c r="I40" s="4">
        <v>0.5</v>
      </c>
      <c r="J40" s="4">
        <v>0.5</v>
      </c>
      <c r="K40" s="13">
        <f t="shared" si="6"/>
        <v>87.589552238805979</v>
      </c>
      <c r="L40" s="17" t="s">
        <v>59</v>
      </c>
    </row>
    <row r="41" spans="1:12" ht="27" x14ac:dyDescent="0.15">
      <c r="A41" s="4">
        <v>3</v>
      </c>
      <c r="B41" s="21" t="s">
        <v>68</v>
      </c>
      <c r="C41" s="4" t="s">
        <v>56</v>
      </c>
      <c r="D41" s="4">
        <v>3.56</v>
      </c>
      <c r="E41" s="13">
        <f>D41/4.02*90</f>
        <v>79.701492537313442</v>
      </c>
      <c r="F41" s="4">
        <v>1</v>
      </c>
      <c r="G41" s="4">
        <v>1.4</v>
      </c>
      <c r="H41" s="4">
        <v>1.2</v>
      </c>
      <c r="I41" s="4">
        <v>1.2</v>
      </c>
      <c r="J41" s="4">
        <v>4.8</v>
      </c>
      <c r="K41" s="13">
        <f t="shared" si="6"/>
        <v>84.501492537313439</v>
      </c>
      <c r="L41" s="17" t="s">
        <v>59</v>
      </c>
    </row>
    <row r="42" spans="1:12" ht="27" x14ac:dyDescent="0.15">
      <c r="A42" s="4">
        <v>4</v>
      </c>
      <c r="B42" s="21" t="s">
        <v>68</v>
      </c>
      <c r="C42" s="19" t="s">
        <v>76</v>
      </c>
      <c r="D42" s="4">
        <v>3.7</v>
      </c>
      <c r="E42" s="13">
        <f>D42/4.02*90</f>
        <v>82.835820895522403</v>
      </c>
      <c r="F42" s="13"/>
      <c r="G42" s="18">
        <v>0.2</v>
      </c>
      <c r="H42" s="13"/>
      <c r="I42" s="18">
        <v>0.5</v>
      </c>
      <c r="J42" s="4">
        <v>0.7</v>
      </c>
      <c r="K42" s="13">
        <v>83.54</v>
      </c>
      <c r="L42" s="17" t="s">
        <v>59</v>
      </c>
    </row>
    <row r="43" spans="1:12" ht="27" x14ac:dyDescent="0.15">
      <c r="A43" s="4">
        <v>5</v>
      </c>
      <c r="B43" s="21" t="s">
        <v>68</v>
      </c>
      <c r="C43" s="19" t="s">
        <v>77</v>
      </c>
      <c r="D43" s="4">
        <v>3.59</v>
      </c>
      <c r="E43" s="13">
        <f>D43/4.02*90</f>
        <v>80.373134328358219</v>
      </c>
      <c r="F43" s="4"/>
      <c r="G43" s="4"/>
      <c r="H43" s="4"/>
      <c r="I43" s="4">
        <v>0.5</v>
      </c>
      <c r="J43" s="4">
        <v>0.5</v>
      </c>
      <c r="K43" s="13">
        <v>80.87</v>
      </c>
      <c r="L43" s="4"/>
    </row>
    <row r="44" spans="1:12" x14ac:dyDescent="0.15">
      <c r="A44" s="15"/>
      <c r="B44" s="30"/>
    </row>
    <row r="45" spans="1:12" x14ac:dyDescent="0.15">
      <c r="A45" s="15"/>
      <c r="B45" s="30"/>
    </row>
    <row r="46" spans="1:12" ht="25.5" customHeight="1" x14ac:dyDescent="0.15">
      <c r="A46" s="22" t="s">
        <v>0</v>
      </c>
      <c r="B46" s="28" t="s">
        <v>65</v>
      </c>
      <c r="C46" s="27" t="s">
        <v>2</v>
      </c>
      <c r="D46" s="22" t="s">
        <v>3</v>
      </c>
      <c r="E46" s="24" t="s">
        <v>4</v>
      </c>
      <c r="F46" s="23" t="s">
        <v>60</v>
      </c>
      <c r="G46" s="23"/>
      <c r="H46" s="23"/>
      <c r="I46" s="23"/>
      <c r="J46" s="23"/>
      <c r="K46" s="22" t="s">
        <v>7</v>
      </c>
      <c r="L46" s="22" t="s">
        <v>8</v>
      </c>
    </row>
    <row r="47" spans="1:12" ht="27" x14ac:dyDescent="0.15">
      <c r="A47" s="22"/>
      <c r="B47" s="29"/>
      <c r="C47" s="27"/>
      <c r="D47" s="22"/>
      <c r="E47" s="24"/>
      <c r="F47" s="14" t="s">
        <v>5</v>
      </c>
      <c r="G47" s="14" t="s">
        <v>45</v>
      </c>
      <c r="H47" s="14" t="s">
        <v>74</v>
      </c>
      <c r="I47" s="14" t="s">
        <v>75</v>
      </c>
      <c r="J47" s="14" t="s">
        <v>6</v>
      </c>
      <c r="K47" s="22"/>
      <c r="L47" s="22"/>
    </row>
    <row r="48" spans="1:12" ht="15" x14ac:dyDescent="0.15">
      <c r="A48" s="4">
        <v>1</v>
      </c>
      <c r="B48" s="21" t="s">
        <v>69</v>
      </c>
      <c r="C48" s="4" t="s">
        <v>41</v>
      </c>
      <c r="D48" s="4">
        <v>3.92</v>
      </c>
      <c r="E48" s="13">
        <v>90</v>
      </c>
      <c r="F48" s="4"/>
      <c r="G48" s="4"/>
      <c r="H48" s="4"/>
      <c r="I48" s="4">
        <v>0.6</v>
      </c>
      <c r="J48" s="4">
        <v>0.6</v>
      </c>
      <c r="K48" s="13">
        <f t="shared" ref="K48:K54" si="7">E48+J48</f>
        <v>90.6</v>
      </c>
      <c r="L48" s="3" t="s">
        <v>59</v>
      </c>
    </row>
    <row r="49" spans="1:12" ht="15" x14ac:dyDescent="0.15">
      <c r="A49" s="4">
        <v>2</v>
      </c>
      <c r="B49" s="21" t="s">
        <v>69</v>
      </c>
      <c r="C49" s="4" t="s">
        <v>42</v>
      </c>
      <c r="D49" s="4">
        <v>3.81</v>
      </c>
      <c r="E49" s="13">
        <f>D49/3.92*90</f>
        <v>87.474489795918373</v>
      </c>
      <c r="F49" s="4">
        <v>0.5</v>
      </c>
      <c r="G49" s="4">
        <v>0.7</v>
      </c>
      <c r="H49" s="4"/>
      <c r="I49" s="4">
        <v>0.6</v>
      </c>
      <c r="J49" s="4">
        <v>1.8</v>
      </c>
      <c r="K49" s="13">
        <f t="shared" si="7"/>
        <v>89.27448979591837</v>
      </c>
      <c r="L49" s="3" t="s">
        <v>59</v>
      </c>
    </row>
    <row r="50" spans="1:12" x14ac:dyDescent="0.15">
      <c r="A50" s="4">
        <v>3</v>
      </c>
      <c r="B50" s="21" t="s">
        <v>70</v>
      </c>
      <c r="C50" s="4" t="s">
        <v>46</v>
      </c>
      <c r="D50" s="4">
        <v>3.82</v>
      </c>
      <c r="E50" s="13">
        <f t="shared" ref="E50:E59" si="8">D50/3.92*90</f>
        <v>87.704081632653057</v>
      </c>
      <c r="F50" s="4"/>
      <c r="G50" s="4">
        <v>0.7</v>
      </c>
      <c r="H50" s="4"/>
      <c r="I50" s="4"/>
      <c r="J50" s="4">
        <v>0.7</v>
      </c>
      <c r="K50" s="13">
        <f t="shared" si="7"/>
        <v>88.40408163265306</v>
      </c>
      <c r="L50" s="3" t="s">
        <v>59</v>
      </c>
    </row>
    <row r="51" spans="1:12" ht="15" x14ac:dyDescent="0.15">
      <c r="A51" s="4">
        <v>4</v>
      </c>
      <c r="B51" s="21" t="s">
        <v>69</v>
      </c>
      <c r="C51" s="4" t="s">
        <v>43</v>
      </c>
      <c r="D51" s="4">
        <v>3.8</v>
      </c>
      <c r="E51" s="13">
        <f t="shared" si="8"/>
        <v>87.244897959183675</v>
      </c>
      <c r="F51" s="4"/>
      <c r="G51" s="4">
        <v>0.2</v>
      </c>
      <c r="H51" s="4"/>
      <c r="I51" s="4"/>
      <c r="J51" s="4">
        <v>0.2</v>
      </c>
      <c r="K51" s="13">
        <f t="shared" si="7"/>
        <v>87.444897959183677</v>
      </c>
      <c r="L51" s="3" t="s">
        <v>59</v>
      </c>
    </row>
    <row r="52" spans="1:12" x14ac:dyDescent="0.15">
      <c r="A52" s="4">
        <v>5</v>
      </c>
      <c r="B52" s="21" t="s">
        <v>70</v>
      </c>
      <c r="C52" s="4" t="s">
        <v>51</v>
      </c>
      <c r="D52" s="4">
        <v>3.69</v>
      </c>
      <c r="E52" s="13">
        <f t="shared" si="8"/>
        <v>84.719387755102048</v>
      </c>
      <c r="F52" s="4">
        <v>1</v>
      </c>
      <c r="G52" s="4"/>
      <c r="H52" s="4"/>
      <c r="I52" s="4"/>
      <c r="J52" s="4">
        <v>1</v>
      </c>
      <c r="K52" s="13">
        <f t="shared" si="7"/>
        <v>85.719387755102048</v>
      </c>
      <c r="L52" s="3" t="s">
        <v>59</v>
      </c>
    </row>
    <row r="53" spans="1:12" x14ac:dyDescent="0.15">
      <c r="A53" s="4">
        <v>6</v>
      </c>
      <c r="B53" s="21" t="s">
        <v>70</v>
      </c>
      <c r="C53" s="4" t="s">
        <v>48</v>
      </c>
      <c r="D53" s="4">
        <v>3.58</v>
      </c>
      <c r="E53" s="13">
        <f t="shared" si="8"/>
        <v>82.193877551020421</v>
      </c>
      <c r="F53" s="4">
        <v>0.5</v>
      </c>
      <c r="G53" s="4">
        <v>0.7</v>
      </c>
      <c r="H53" s="4">
        <v>0.2</v>
      </c>
      <c r="I53" s="4">
        <v>0.5</v>
      </c>
      <c r="J53" s="4">
        <v>1.9</v>
      </c>
      <c r="K53" s="13">
        <f t="shared" si="7"/>
        <v>84.093877551020427</v>
      </c>
      <c r="L53" s="3" t="s">
        <v>59</v>
      </c>
    </row>
    <row r="54" spans="1:12" ht="15" x14ac:dyDescent="0.15">
      <c r="A54" s="4">
        <v>7</v>
      </c>
      <c r="B54" s="21" t="s">
        <v>69</v>
      </c>
      <c r="C54" s="4" t="s">
        <v>57</v>
      </c>
      <c r="D54" s="4">
        <v>3.58</v>
      </c>
      <c r="E54" s="13">
        <f t="shared" si="8"/>
        <v>82.193877551020421</v>
      </c>
      <c r="F54" s="4">
        <v>0.5</v>
      </c>
      <c r="G54" s="12"/>
      <c r="H54" s="12"/>
      <c r="I54" s="12"/>
      <c r="J54" s="4">
        <v>0.5</v>
      </c>
      <c r="K54" s="13">
        <f t="shared" si="7"/>
        <v>82.693877551020421</v>
      </c>
      <c r="L54" s="3" t="s">
        <v>59</v>
      </c>
    </row>
    <row r="55" spans="1:12" ht="15" x14ac:dyDescent="0.15">
      <c r="A55" s="4">
        <v>8</v>
      </c>
      <c r="B55" s="21" t="s">
        <v>69</v>
      </c>
      <c r="C55" s="4" t="s">
        <v>58</v>
      </c>
      <c r="D55" s="4">
        <v>3.58</v>
      </c>
      <c r="E55" s="13">
        <f t="shared" si="8"/>
        <v>82.193877551020421</v>
      </c>
      <c r="F55" s="12"/>
      <c r="G55" s="12"/>
      <c r="H55" s="12"/>
      <c r="I55" s="12"/>
      <c r="J55" s="12"/>
      <c r="K55" s="4">
        <v>81.36</v>
      </c>
      <c r="L55" s="3" t="s">
        <v>59</v>
      </c>
    </row>
    <row r="56" spans="1:12" ht="15" x14ac:dyDescent="0.15">
      <c r="A56" s="4">
        <v>9</v>
      </c>
      <c r="B56" s="21" t="s">
        <v>69</v>
      </c>
      <c r="C56" s="4" t="s">
        <v>44</v>
      </c>
      <c r="D56" s="4">
        <v>3.42</v>
      </c>
      <c r="E56" s="13">
        <f t="shared" si="8"/>
        <v>78.520408163265301</v>
      </c>
      <c r="F56" s="4">
        <v>0.5</v>
      </c>
      <c r="G56" s="4">
        <v>0.2</v>
      </c>
      <c r="H56" s="4"/>
      <c r="I56" s="4">
        <v>1.1000000000000001</v>
      </c>
      <c r="J56" s="4">
        <v>1.8</v>
      </c>
      <c r="K56" s="13">
        <f>E56+J56</f>
        <v>80.320408163265299</v>
      </c>
      <c r="L56" s="3"/>
    </row>
    <row r="57" spans="1:12" x14ac:dyDescent="0.15">
      <c r="A57" s="4">
        <v>10</v>
      </c>
      <c r="B57" s="21" t="s">
        <v>70</v>
      </c>
      <c r="C57" s="4" t="s">
        <v>50</v>
      </c>
      <c r="D57" s="4">
        <v>3.47</v>
      </c>
      <c r="E57" s="13">
        <f t="shared" si="8"/>
        <v>79.66836734693878</v>
      </c>
      <c r="F57" s="4">
        <v>0.5</v>
      </c>
      <c r="G57" s="4"/>
      <c r="H57" s="4"/>
      <c r="I57" s="4"/>
      <c r="J57" s="4">
        <v>0.5</v>
      </c>
      <c r="K57" s="13">
        <f>E57+J57</f>
        <v>80.16836734693878</v>
      </c>
      <c r="L57" s="3"/>
    </row>
    <row r="58" spans="1:12" x14ac:dyDescent="0.15">
      <c r="A58" s="4">
        <v>11</v>
      </c>
      <c r="B58" s="21" t="s">
        <v>70</v>
      </c>
      <c r="C58" s="4" t="s">
        <v>47</v>
      </c>
      <c r="D58" s="4">
        <v>3.47</v>
      </c>
      <c r="E58" s="13">
        <f t="shared" si="8"/>
        <v>79.66836734693878</v>
      </c>
      <c r="F58" s="4"/>
      <c r="G58" s="4"/>
      <c r="H58" s="4">
        <v>0.2</v>
      </c>
      <c r="I58" s="4"/>
      <c r="J58" s="4">
        <v>0.2</v>
      </c>
      <c r="K58" s="13">
        <f>E58+J58</f>
        <v>79.868367346938783</v>
      </c>
      <c r="L58" s="3"/>
    </row>
    <row r="59" spans="1:12" x14ac:dyDescent="0.15">
      <c r="A59" s="4">
        <v>12</v>
      </c>
      <c r="B59" s="21" t="s">
        <v>70</v>
      </c>
      <c r="C59" s="4" t="s">
        <v>49</v>
      </c>
      <c r="D59" s="4">
        <v>3.44</v>
      </c>
      <c r="E59" s="13">
        <f t="shared" si="8"/>
        <v>78.979591836734699</v>
      </c>
      <c r="F59" s="4"/>
      <c r="G59" s="4"/>
      <c r="H59" s="4"/>
      <c r="I59" s="4">
        <v>0.2</v>
      </c>
      <c r="J59" s="4">
        <v>0.2</v>
      </c>
      <c r="K59" s="13">
        <f>E59+J59</f>
        <v>79.179591836734701</v>
      </c>
      <c r="L59" s="3"/>
    </row>
    <row r="60" spans="1:12" x14ac:dyDescent="0.15">
      <c r="A60" s="3"/>
      <c r="B60" s="21"/>
      <c r="C60" s="7"/>
      <c r="D60" s="7"/>
      <c r="E60" s="11"/>
      <c r="F60" s="7"/>
      <c r="G60" s="7"/>
      <c r="H60" s="7"/>
      <c r="I60" s="7"/>
      <c r="J60" s="7"/>
      <c r="K60" s="7"/>
      <c r="L60" s="3"/>
    </row>
    <row r="61" spans="1:12" ht="27" x14ac:dyDescent="0.15">
      <c r="A61" s="4">
        <v>1</v>
      </c>
      <c r="B61" s="21" t="s">
        <v>71</v>
      </c>
      <c r="C61" s="4" t="s">
        <v>35</v>
      </c>
      <c r="D61" s="4">
        <v>3.96</v>
      </c>
      <c r="E61" s="5">
        <f t="shared" ref="E61:E63" si="9">D61/3.96*90</f>
        <v>90</v>
      </c>
      <c r="F61" s="4">
        <v>0.5</v>
      </c>
      <c r="G61" s="4">
        <v>0.2</v>
      </c>
      <c r="H61" s="4"/>
      <c r="I61" s="4">
        <v>0.3</v>
      </c>
      <c r="J61" s="4">
        <v>1</v>
      </c>
      <c r="K61" s="5">
        <f t="shared" ref="K61:K62" si="10">E61+J61</f>
        <v>91</v>
      </c>
      <c r="L61" s="6" t="s">
        <v>59</v>
      </c>
    </row>
    <row r="62" spans="1:12" ht="27" x14ac:dyDescent="0.15">
      <c r="A62" s="4">
        <v>2</v>
      </c>
      <c r="B62" s="21" t="s">
        <v>71</v>
      </c>
      <c r="C62" s="4" t="s">
        <v>36</v>
      </c>
      <c r="D62" s="4">
        <v>3.65</v>
      </c>
      <c r="E62" s="5">
        <f t="shared" si="9"/>
        <v>82.954545454545453</v>
      </c>
      <c r="F62" s="4">
        <v>0.5</v>
      </c>
      <c r="G62" s="4"/>
      <c r="H62" s="4"/>
      <c r="I62" s="4"/>
      <c r="J62" s="4">
        <v>0.5</v>
      </c>
      <c r="K62" s="5">
        <f t="shared" si="10"/>
        <v>83.454545454545453</v>
      </c>
      <c r="L62" s="6" t="s">
        <v>59</v>
      </c>
    </row>
    <row r="63" spans="1:12" ht="27" x14ac:dyDescent="0.15">
      <c r="A63" s="6">
        <v>3</v>
      </c>
      <c r="B63" s="21" t="s">
        <v>72</v>
      </c>
      <c r="C63" s="6" t="s">
        <v>27</v>
      </c>
      <c r="D63" s="6">
        <v>3.4</v>
      </c>
      <c r="E63" s="5">
        <f t="shared" si="9"/>
        <v>77.272727272727266</v>
      </c>
      <c r="F63" s="6">
        <v>1</v>
      </c>
      <c r="G63" s="6"/>
      <c r="H63" s="6"/>
      <c r="I63" s="6">
        <v>0.3</v>
      </c>
      <c r="J63" s="6">
        <v>1.3</v>
      </c>
      <c r="K63" s="5">
        <f>E63+J63</f>
        <v>78.572727272727263</v>
      </c>
      <c r="L63" s="6" t="s">
        <v>59</v>
      </c>
    </row>
  </sheetData>
  <sortState ref="A2:L18">
    <sortCondition descending="1" ref="K1"/>
  </sortState>
  <mergeCells count="25">
    <mergeCell ref="K46:K47"/>
    <mergeCell ref="L46:L47"/>
    <mergeCell ref="A1:L1"/>
    <mergeCell ref="A46:A47"/>
    <mergeCell ref="B46:B47"/>
    <mergeCell ref="C46:C47"/>
    <mergeCell ref="D46:D47"/>
    <mergeCell ref="E46:E47"/>
    <mergeCell ref="F46:J46"/>
    <mergeCell ref="K2:K3"/>
    <mergeCell ref="L2:L3"/>
    <mergeCell ref="A25:A26"/>
    <mergeCell ref="B25:B26"/>
    <mergeCell ref="C25:C26"/>
    <mergeCell ref="D25:D26"/>
    <mergeCell ref="E25:E26"/>
    <mergeCell ref="A2:A3"/>
    <mergeCell ref="F25:J25"/>
    <mergeCell ref="K25:K26"/>
    <mergeCell ref="L25:L26"/>
    <mergeCell ref="F2:J2"/>
    <mergeCell ref="B2:B3"/>
    <mergeCell ref="C2:C3"/>
    <mergeCell ref="D2:D3"/>
    <mergeCell ref="E2:E3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结果公示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2021-10-19T06:58:49Z</cp:lastPrinted>
  <dcterms:created xsi:type="dcterms:W3CDTF">2021-02-20T04:14:30Z</dcterms:created>
  <dcterms:modified xsi:type="dcterms:W3CDTF">2021-10-21T05:20:41Z</dcterms:modified>
</cp:coreProperties>
</file>